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ri31\Desktop\SDA\Safe Streets\March 2021 Class\"/>
    </mc:Choice>
  </mc:AlternateContent>
  <bookViews>
    <workbookView xWindow="0" yWindow="0" windowWidth="18040" windowHeight="8960"/>
  </bookViews>
  <sheets>
    <sheet name="Survey Result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9" i="1" l="1"/>
  <c r="E98" i="1"/>
  <c r="E97" i="1"/>
  <c r="E96" i="1"/>
  <c r="E95" i="1"/>
  <c r="L99" i="1"/>
  <c r="L98" i="1"/>
  <c r="L97" i="1"/>
  <c r="L96" i="1"/>
  <c r="L95" i="1"/>
  <c r="L103" i="1"/>
  <c r="L102" i="1"/>
  <c r="L101" i="1"/>
  <c r="L100" i="1"/>
  <c r="L82" i="1"/>
  <c r="L87" i="1"/>
  <c r="L86" i="1"/>
  <c r="L85" i="1"/>
  <c r="L84" i="1"/>
  <c r="L81" i="1"/>
  <c r="L79" i="1"/>
  <c r="L83" i="1"/>
  <c r="L80" i="1"/>
  <c r="L69" i="1"/>
  <c r="L68" i="1"/>
  <c r="L67" i="1"/>
  <c r="L66" i="1"/>
  <c r="L65" i="1"/>
  <c r="L64" i="1"/>
  <c r="L63" i="1"/>
  <c r="L62" i="1"/>
  <c r="L61" i="1"/>
  <c r="E69" i="1"/>
  <c r="E68" i="1"/>
  <c r="E67" i="1"/>
  <c r="E66" i="1"/>
  <c r="E65" i="1"/>
  <c r="E64" i="1"/>
  <c r="E63" i="1"/>
  <c r="E62" i="1"/>
  <c r="E61" i="1"/>
  <c r="L24" i="1"/>
  <c r="L27" i="1"/>
  <c r="L40" i="1"/>
  <c r="L39" i="1"/>
  <c r="L45" i="1"/>
  <c r="L49" i="1"/>
  <c r="L44" i="1"/>
  <c r="L48" i="1"/>
  <c r="L43" i="1"/>
  <c r="L47" i="1"/>
  <c r="L42" i="1"/>
  <c r="L46" i="1"/>
  <c r="L41" i="1"/>
  <c r="L31" i="1"/>
  <c r="L26" i="1"/>
  <c r="L32" i="1"/>
  <c r="L30" i="1"/>
  <c r="L29" i="1"/>
  <c r="L28" i="1"/>
  <c r="L25" i="1"/>
  <c r="L23" i="1"/>
  <c r="L22" i="1"/>
  <c r="L12" i="1"/>
  <c r="L11" i="1"/>
  <c r="L15" i="1"/>
  <c r="L8" i="1"/>
  <c r="L14" i="1"/>
  <c r="L13" i="1"/>
  <c r="L10" i="1"/>
  <c r="L7" i="1"/>
  <c r="L9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<sst xmlns="http://schemas.openxmlformats.org/spreadsheetml/2006/main" count="230" uniqueCount="93">
  <si>
    <t>City Wide</t>
  </si>
  <si>
    <t>Pedestrian (86)</t>
  </si>
  <si>
    <t xml:space="preserve">Checked </t>
  </si>
  <si>
    <t>%</t>
  </si>
  <si>
    <t>Jay Walking</t>
  </si>
  <si>
    <t>Vehicles Encroaching</t>
  </si>
  <si>
    <t>Inaccessible Cross/Sidewalks</t>
  </si>
  <si>
    <t>Sidewalk/Street Maintenance</t>
  </si>
  <si>
    <t xml:space="preserve"> </t>
  </si>
  <si>
    <t>Don't Stop at Sidewalk</t>
  </si>
  <si>
    <t>Cant Trust Cyclists</t>
  </si>
  <si>
    <t>Covid</t>
  </si>
  <si>
    <t>Bikes Running Stop</t>
  </si>
  <si>
    <t>Crosswalk Timing</t>
  </si>
  <si>
    <t>Times Mentioned</t>
  </si>
  <si>
    <t>Others</t>
  </si>
  <si>
    <t>Excelsior</t>
  </si>
  <si>
    <t>Pedestrian (5)</t>
  </si>
  <si>
    <t>Mission</t>
  </si>
  <si>
    <t>Better Sidewalk Lighening</t>
  </si>
  <si>
    <t>Pedestrian (7)</t>
  </si>
  <si>
    <t>Richmond</t>
  </si>
  <si>
    <t>Other</t>
  </si>
  <si>
    <t>Muni (82)</t>
  </si>
  <si>
    <t>Fare Equity</t>
  </si>
  <si>
    <t>Fare Enforcement</t>
  </si>
  <si>
    <t>Service Equity</t>
  </si>
  <si>
    <t xml:space="preserve">Reliability </t>
  </si>
  <si>
    <t>Getting on / off vehicles</t>
  </si>
  <si>
    <t>Service Cuts</t>
  </si>
  <si>
    <t>Covid Protocol</t>
  </si>
  <si>
    <t>Too many ride for free</t>
  </si>
  <si>
    <t>Maintaining Bus Shelters</t>
  </si>
  <si>
    <t>Careless Operators</t>
  </si>
  <si>
    <t>Walking distance to bus stop</t>
  </si>
  <si>
    <t>Homeless</t>
  </si>
  <si>
    <t>Security</t>
  </si>
  <si>
    <t>Being passed by</t>
  </si>
  <si>
    <t>security</t>
  </si>
  <si>
    <t>Muni (5)</t>
  </si>
  <si>
    <t>Muni (7)</t>
  </si>
  <si>
    <t xml:space="preserve">Time Mentioned </t>
  </si>
  <si>
    <t>Time Mentioned</t>
  </si>
  <si>
    <t xml:space="preserve">Mentioned </t>
  </si>
  <si>
    <t>Removal of bus stops</t>
  </si>
  <si>
    <t>Paratransit (30)</t>
  </si>
  <si>
    <t>Language Accessibility</t>
  </si>
  <si>
    <t>Affordibility</t>
  </si>
  <si>
    <t>Ride Time</t>
  </si>
  <si>
    <t>Covid protocol</t>
  </si>
  <si>
    <t>Relaibility</t>
  </si>
  <si>
    <t>Communication</t>
  </si>
  <si>
    <t>Accept more applicants</t>
  </si>
  <si>
    <t>Pedestrian / Traffic Survey Results</t>
  </si>
  <si>
    <t>Name Your Top Three Concerns</t>
  </si>
  <si>
    <t>Illegal U-Turns</t>
  </si>
  <si>
    <t>Vehicles Encroaching Crosswalk</t>
  </si>
  <si>
    <t>Failure to Stop at Red light / Stop Signs</t>
  </si>
  <si>
    <t>Vehicle Turning on Red Light</t>
  </si>
  <si>
    <t>Sidewalk/Crosswalk Maintenance</t>
  </si>
  <si>
    <t>Speeding</t>
  </si>
  <si>
    <t>Bicycling on Sidewalk</t>
  </si>
  <si>
    <t>Vehicles Parked on Sidewalk</t>
  </si>
  <si>
    <t>Dining Blocking Sidewalk</t>
  </si>
  <si>
    <t>Inattentive Drivers</t>
  </si>
  <si>
    <t>Inattentive Drivers &amp; Bicyclists</t>
  </si>
  <si>
    <t>SFMTA Lack of Community Outreach</t>
  </si>
  <si>
    <t>Too Many Delivery Vehicles on the Streets</t>
  </si>
  <si>
    <t>Taxis On Market St</t>
  </si>
  <si>
    <t>Inaccessible Market Street Islands</t>
  </si>
  <si>
    <t>Hit By a Car</t>
  </si>
  <si>
    <t>SFMTA Relationship with Tech Companies</t>
  </si>
  <si>
    <t>Unlawful Ped Behavior</t>
  </si>
  <si>
    <t>Pedestrian Not being Visible</t>
  </si>
  <si>
    <t>Need More APS</t>
  </si>
  <si>
    <t>Need more and Better Traffic Enginering</t>
  </si>
  <si>
    <t>Inattentive Pedestrian</t>
  </si>
  <si>
    <t>Phyiscal and/or Vebal  Harassement of Ped</t>
  </si>
  <si>
    <t>Traffic Not Visible to Pedestrian</t>
  </si>
  <si>
    <t>Lack of Traffic Enforcement</t>
  </si>
  <si>
    <t xml:space="preserve">Inattentive Drivers  </t>
  </si>
  <si>
    <t>Accessible Bus Seating</t>
  </si>
  <si>
    <t>No Seat and/or Shelter at Bus Stop</t>
  </si>
  <si>
    <t>SFTA Communications</t>
  </si>
  <si>
    <t>Operators not doing stop/route call outs</t>
  </si>
  <si>
    <t>Cleaniness of Bus</t>
  </si>
  <si>
    <t>Want Free Muni</t>
  </si>
  <si>
    <t>Being passed up by Bus</t>
  </si>
  <si>
    <t>Bus Ventilation</t>
  </si>
  <si>
    <t>Too Crowded on Bus</t>
  </si>
  <si>
    <t>Too Many Ride for Free</t>
  </si>
  <si>
    <t>Crowded Buses</t>
  </si>
  <si>
    <t>SFMTA Communications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</si>
</sst>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3" fillId="0" borderId="0" xfId="1" applyFont="1"/>
    <xf numFmtId="0" fontId="0" fillId="2" borderId="0" xfId="0" applyFill="1"/>
    <xf numFmtId="0" fontId="0" fillId="3" borderId="0" xfId="0" applyFill="1"/>
    <xf numFmtId="0" fontId="3" fillId="3" borderId="0" xfId="0" applyFont="1" applyFill="1"/>
    <xf numFmtId="0" fontId="3" fillId="2" borderId="0" xfId="0" applyFont="1" applyFill="1"/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9" fontId="3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2" borderId="0" xfId="0" applyFont="1" applyFill="1"/>
    <xf numFmtId="0" fontId="4" fillId="3" borderId="0" xfId="0" applyFont="1" applyFill="1" applyAlignment="1">
      <alignment horizontal="center"/>
    </xf>
    <xf numFmtId="0" fontId="2" fillId="0" borderId="0" xfId="0" applyFont="1"/>
    <xf numFmtId="0" fontId="2" fillId="3" borderId="0" xfId="0" applyFont="1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1"/>
  <sheetViews>
    <sheetView tabSelected="1" topLeftCell="A91" workbookViewId="0">
      <selection activeCell="I109" sqref="I109"/>
    </sheetView>
  </sheetViews>
  <sheetFormatPr defaultRowHeight="17.5" x14ac:dyDescent="0.35"/>
  <cols>
    <col min="1" max="1" width="15" style="3" customWidth="1"/>
    <col min="2" max="2" width="49.1796875" style="3" customWidth="1"/>
    <col min="3" max="3" width="3.90625" style="3" customWidth="1"/>
    <col min="4" max="4" width="20.1796875" style="3" customWidth="1"/>
    <col min="5" max="5" width="8.7265625" style="2"/>
    <col min="7" max="7" width="3.1796875" style="5" customWidth="1"/>
    <col min="8" max="8" width="14.6328125" customWidth="1"/>
    <col min="9" max="9" width="40.54296875" customWidth="1"/>
    <col min="11" max="11" width="21" customWidth="1"/>
    <col min="12" max="12" width="11.6328125" style="1" bestFit="1" customWidth="1"/>
    <col min="14" max="14" width="4.08984375" style="6" customWidth="1"/>
  </cols>
  <sheetData>
    <row r="1" spans="1:12" ht="20" x14ac:dyDescent="0.4">
      <c r="C1" s="20" t="s">
        <v>53</v>
      </c>
      <c r="D1" s="19"/>
      <c r="E1" s="19"/>
      <c r="F1" s="19"/>
      <c r="G1" s="19"/>
      <c r="H1" s="19"/>
      <c r="I1" s="19"/>
      <c r="J1" s="19"/>
    </row>
    <row r="2" spans="1:12" ht="20" x14ac:dyDescent="0.4">
      <c r="C2" s="21"/>
      <c r="D2" s="22" t="s">
        <v>54</v>
      </c>
      <c r="E2" s="22"/>
      <c r="F2" s="22"/>
      <c r="G2" s="22"/>
      <c r="H2" s="22"/>
      <c r="I2" s="22"/>
      <c r="J2" s="22"/>
    </row>
    <row r="4" spans="1:12" ht="18" x14ac:dyDescent="0.4">
      <c r="A4" s="12" t="s">
        <v>0</v>
      </c>
      <c r="B4" s="12" t="s">
        <v>1</v>
      </c>
      <c r="C4" s="13"/>
      <c r="D4" s="12" t="s">
        <v>8</v>
      </c>
      <c r="E4" s="12" t="s">
        <v>3</v>
      </c>
      <c r="H4" s="12" t="s">
        <v>16</v>
      </c>
      <c r="I4" s="12" t="s">
        <v>17</v>
      </c>
      <c r="J4" s="13"/>
      <c r="K4" s="12" t="s">
        <v>14</v>
      </c>
      <c r="L4" s="12" t="s">
        <v>3</v>
      </c>
    </row>
    <row r="5" spans="1:12" x14ac:dyDescent="0.35">
      <c r="B5" s="1" t="s">
        <v>55</v>
      </c>
      <c r="C5"/>
      <c r="D5" s="1">
        <v>8</v>
      </c>
      <c r="E5" s="11">
        <f>SUM(D5/333)</f>
        <v>2.4024024024024024E-2</v>
      </c>
      <c r="H5" s="3"/>
      <c r="I5" s="1" t="s">
        <v>55</v>
      </c>
      <c r="J5" s="1"/>
      <c r="K5" s="1" t="s">
        <v>8</v>
      </c>
      <c r="L5" s="4">
        <v>0</v>
      </c>
    </row>
    <row r="6" spans="1:12" x14ac:dyDescent="0.35">
      <c r="B6" s="1" t="s">
        <v>4</v>
      </c>
      <c r="C6"/>
      <c r="D6" s="1">
        <v>10</v>
      </c>
      <c r="E6" s="11">
        <f t="shared" ref="E6:E15" si="0">SUM(D6/333)</f>
        <v>3.003003003003003E-2</v>
      </c>
      <c r="H6" s="3"/>
      <c r="I6" s="1" t="s">
        <v>4</v>
      </c>
      <c r="J6" s="1"/>
      <c r="K6" s="1" t="s">
        <v>8</v>
      </c>
      <c r="L6" s="4">
        <v>0</v>
      </c>
    </row>
    <row r="7" spans="1:12" x14ac:dyDescent="0.35">
      <c r="B7" s="1" t="s">
        <v>5</v>
      </c>
      <c r="C7"/>
      <c r="D7" s="1">
        <v>18</v>
      </c>
      <c r="E7" s="11">
        <f t="shared" si="0"/>
        <v>5.4054054054054057E-2</v>
      </c>
      <c r="H7" s="3"/>
      <c r="I7" s="1" t="s">
        <v>62</v>
      </c>
      <c r="K7" s="1"/>
      <c r="L7" s="4">
        <f t="shared" ref="L7:L15" si="1">SUM(K7/23)</f>
        <v>0</v>
      </c>
    </row>
    <row r="8" spans="1:12" x14ac:dyDescent="0.35">
      <c r="B8" s="1" t="s">
        <v>62</v>
      </c>
      <c r="C8"/>
      <c r="D8" s="1">
        <v>19</v>
      </c>
      <c r="E8" s="11">
        <f t="shared" si="0"/>
        <v>5.7057057057057055E-2</v>
      </c>
      <c r="H8" s="3"/>
      <c r="I8" s="1" t="s">
        <v>61</v>
      </c>
      <c r="K8" s="1">
        <v>1</v>
      </c>
      <c r="L8" s="4">
        <f t="shared" si="1"/>
        <v>4.3478260869565216E-2</v>
      </c>
    </row>
    <row r="9" spans="1:12" x14ac:dyDescent="0.35">
      <c r="B9" s="1" t="s">
        <v>63</v>
      </c>
      <c r="C9"/>
      <c r="D9" s="1">
        <v>20</v>
      </c>
      <c r="E9" s="11">
        <f t="shared" si="0"/>
        <v>6.006006006006006E-2</v>
      </c>
      <c r="H9" s="3"/>
      <c r="I9" s="1" t="s">
        <v>56</v>
      </c>
      <c r="K9" s="1">
        <v>2</v>
      </c>
      <c r="L9" s="4">
        <f t="shared" si="1"/>
        <v>8.6956521739130432E-2</v>
      </c>
    </row>
    <row r="10" spans="1:12" x14ac:dyDescent="0.35">
      <c r="B10" s="1" t="s">
        <v>6</v>
      </c>
      <c r="C10"/>
      <c r="D10" s="1">
        <v>32</v>
      </c>
      <c r="E10" s="11">
        <f t="shared" si="0"/>
        <v>9.6096096096096095E-2</v>
      </c>
      <c r="H10" s="3"/>
      <c r="I10" s="1" t="s">
        <v>63</v>
      </c>
      <c r="K10" s="1">
        <v>2</v>
      </c>
      <c r="L10" s="4">
        <f t="shared" si="1"/>
        <v>8.6956521739130432E-2</v>
      </c>
    </row>
    <row r="11" spans="1:12" x14ac:dyDescent="0.35">
      <c r="B11" s="1" t="s">
        <v>7</v>
      </c>
      <c r="C11"/>
      <c r="D11" s="1">
        <v>32</v>
      </c>
      <c r="E11" s="11">
        <f t="shared" si="0"/>
        <v>9.6096096096096095E-2</v>
      </c>
      <c r="H11" s="3"/>
      <c r="I11" s="23" t="s">
        <v>57</v>
      </c>
      <c r="K11" s="1">
        <v>3</v>
      </c>
      <c r="L11" s="4">
        <f t="shared" si="1"/>
        <v>0.13043478260869565</v>
      </c>
    </row>
    <row r="12" spans="1:12" x14ac:dyDescent="0.35">
      <c r="B12" s="1" t="s">
        <v>61</v>
      </c>
      <c r="C12"/>
      <c r="D12" s="1">
        <v>43</v>
      </c>
      <c r="E12" s="11">
        <f t="shared" si="0"/>
        <v>0.12912912912912913</v>
      </c>
      <c r="H12" s="3"/>
      <c r="I12" s="1" t="s">
        <v>58</v>
      </c>
      <c r="K12" s="1">
        <v>3</v>
      </c>
      <c r="L12" s="4">
        <f t="shared" si="1"/>
        <v>0.13043478260869565</v>
      </c>
    </row>
    <row r="13" spans="1:12" x14ac:dyDescent="0.35">
      <c r="B13" s="1" t="s">
        <v>60</v>
      </c>
      <c r="C13"/>
      <c r="D13" s="1">
        <v>44</v>
      </c>
      <c r="E13" s="11">
        <f t="shared" si="0"/>
        <v>0.13213213213213212</v>
      </c>
      <c r="H13" s="3"/>
      <c r="I13" s="1" t="s">
        <v>6</v>
      </c>
      <c r="K13" s="1">
        <v>4</v>
      </c>
      <c r="L13" s="4">
        <f t="shared" si="1"/>
        <v>0.17391304347826086</v>
      </c>
    </row>
    <row r="14" spans="1:12" ht="16" customHeight="1" x14ac:dyDescent="0.35">
      <c r="B14" s="23" t="s">
        <v>57</v>
      </c>
      <c r="C14"/>
      <c r="D14" s="1">
        <v>46</v>
      </c>
      <c r="E14" s="11">
        <f t="shared" si="0"/>
        <v>0.13813813813813813</v>
      </c>
      <c r="H14" s="3"/>
      <c r="I14" s="1" t="s">
        <v>59</v>
      </c>
      <c r="K14" s="1">
        <v>4</v>
      </c>
      <c r="L14" s="4">
        <f t="shared" si="1"/>
        <v>0.17391304347826086</v>
      </c>
    </row>
    <row r="15" spans="1:12" x14ac:dyDescent="0.35">
      <c r="B15" s="1" t="s">
        <v>58</v>
      </c>
      <c r="C15"/>
      <c r="D15" s="1">
        <v>61</v>
      </c>
      <c r="E15" s="11">
        <f t="shared" si="0"/>
        <v>0.18318318318318319</v>
      </c>
      <c r="H15" s="3"/>
      <c r="I15" s="1" t="s">
        <v>60</v>
      </c>
      <c r="K15" s="1">
        <v>4</v>
      </c>
      <c r="L15" s="4">
        <f t="shared" si="1"/>
        <v>0.17391304347826086</v>
      </c>
    </row>
    <row r="16" spans="1:12" x14ac:dyDescent="0.35">
      <c r="C16"/>
      <c r="D16"/>
      <c r="H16" s="3"/>
      <c r="I16" s="3"/>
      <c r="K16" t="s">
        <v>8</v>
      </c>
    </row>
    <row r="17" spans="2:12" x14ac:dyDescent="0.35">
      <c r="B17" s="2" t="s">
        <v>15</v>
      </c>
      <c r="C17"/>
      <c r="D17"/>
      <c r="H17" s="3"/>
      <c r="I17" s="2" t="s">
        <v>15</v>
      </c>
    </row>
    <row r="18" spans="2:12" x14ac:dyDescent="0.35">
      <c r="B18" s="1" t="s">
        <v>66</v>
      </c>
      <c r="C18"/>
      <c r="D18" s="1">
        <v>1</v>
      </c>
      <c r="I18" s="1" t="s">
        <v>13</v>
      </c>
      <c r="K18" s="1">
        <v>2</v>
      </c>
    </row>
    <row r="19" spans="2:12" x14ac:dyDescent="0.35">
      <c r="B19" s="1" t="s">
        <v>67</v>
      </c>
      <c r="C19"/>
      <c r="D19" s="1">
        <v>1</v>
      </c>
      <c r="H19" s="5"/>
      <c r="I19" s="8"/>
      <c r="J19" s="5"/>
      <c r="K19" s="8"/>
      <c r="L19" s="8"/>
    </row>
    <row r="20" spans="2:12" x14ac:dyDescent="0.35">
      <c r="B20" s="1" t="s">
        <v>9</v>
      </c>
      <c r="C20"/>
      <c r="D20" s="1">
        <v>1</v>
      </c>
    </row>
    <row r="21" spans="2:12" ht="18" x14ac:dyDescent="0.4">
      <c r="B21" s="1" t="s">
        <v>68</v>
      </c>
      <c r="C21"/>
      <c r="D21" s="1">
        <v>1</v>
      </c>
      <c r="H21" s="12" t="s">
        <v>18</v>
      </c>
      <c r="I21" s="12" t="s">
        <v>17</v>
      </c>
      <c r="J21" s="13"/>
      <c r="K21" s="12" t="s">
        <v>14</v>
      </c>
      <c r="L21" s="12" t="s">
        <v>3</v>
      </c>
    </row>
    <row r="22" spans="2:12" x14ac:dyDescent="0.35">
      <c r="B22" s="1" t="s">
        <v>69</v>
      </c>
      <c r="C22"/>
      <c r="D22" s="1">
        <v>1</v>
      </c>
      <c r="H22" s="3"/>
      <c r="I22" s="1" t="s">
        <v>56</v>
      </c>
      <c r="K22" s="1"/>
      <c r="L22" s="4">
        <f t="shared" ref="L22:L32" si="2">SUM(K22/17)</f>
        <v>0</v>
      </c>
    </row>
    <row r="23" spans="2:12" x14ac:dyDescent="0.35">
      <c r="B23" s="1" t="s">
        <v>70</v>
      </c>
      <c r="C23"/>
      <c r="D23" s="1">
        <v>1</v>
      </c>
      <c r="H23" s="3"/>
      <c r="I23" s="1" t="s">
        <v>62</v>
      </c>
      <c r="K23" s="1"/>
      <c r="L23" s="4">
        <f t="shared" si="2"/>
        <v>0</v>
      </c>
    </row>
    <row r="24" spans="2:12" x14ac:dyDescent="0.35">
      <c r="B24" s="1" t="s">
        <v>71</v>
      </c>
      <c r="C24"/>
      <c r="D24" s="1">
        <v>1</v>
      </c>
      <c r="H24" s="3"/>
      <c r="I24" s="1" t="s">
        <v>4</v>
      </c>
      <c r="K24" s="1">
        <v>1</v>
      </c>
      <c r="L24" s="4">
        <f t="shared" si="2"/>
        <v>5.8823529411764705E-2</v>
      </c>
    </row>
    <row r="25" spans="2:12" x14ac:dyDescent="0.35">
      <c r="B25" s="1" t="s">
        <v>10</v>
      </c>
      <c r="C25"/>
      <c r="D25" s="1">
        <v>1</v>
      </c>
      <c r="H25" s="3"/>
      <c r="I25" s="1" t="s">
        <v>63</v>
      </c>
      <c r="K25" s="1">
        <v>1</v>
      </c>
      <c r="L25" s="4">
        <f t="shared" si="2"/>
        <v>5.8823529411764705E-2</v>
      </c>
    </row>
    <row r="26" spans="2:12" x14ac:dyDescent="0.35">
      <c r="B26" s="1" t="s">
        <v>72</v>
      </c>
      <c r="C26"/>
      <c r="D26" s="1">
        <v>1</v>
      </c>
      <c r="H26" s="3"/>
      <c r="I26" s="23" t="s">
        <v>57</v>
      </c>
      <c r="K26" s="1">
        <v>1</v>
      </c>
      <c r="L26" s="4">
        <f t="shared" si="2"/>
        <v>5.8823529411764705E-2</v>
      </c>
    </row>
    <row r="27" spans="2:12" x14ac:dyDescent="0.35">
      <c r="B27" s="1" t="s">
        <v>73</v>
      </c>
      <c r="C27"/>
      <c r="D27" s="1">
        <v>2</v>
      </c>
      <c r="H27" s="3"/>
      <c r="I27" s="1" t="s">
        <v>55</v>
      </c>
      <c r="K27" s="1">
        <v>2</v>
      </c>
      <c r="L27" s="4">
        <f t="shared" si="2"/>
        <v>0.11764705882352941</v>
      </c>
    </row>
    <row r="28" spans="2:12" x14ac:dyDescent="0.35">
      <c r="B28" s="1" t="s">
        <v>74</v>
      </c>
      <c r="C28"/>
      <c r="D28" s="1">
        <v>2</v>
      </c>
      <c r="H28" s="3"/>
      <c r="I28" s="1" t="s">
        <v>6</v>
      </c>
      <c r="K28" s="1">
        <v>2</v>
      </c>
      <c r="L28" s="4">
        <f t="shared" si="2"/>
        <v>0.11764705882352941</v>
      </c>
    </row>
    <row r="29" spans="2:12" x14ac:dyDescent="0.35">
      <c r="B29" s="1" t="s">
        <v>75</v>
      </c>
      <c r="C29"/>
      <c r="D29" s="1">
        <v>2</v>
      </c>
      <c r="H29" s="3"/>
      <c r="I29" s="1" t="s">
        <v>7</v>
      </c>
      <c r="K29" s="1">
        <v>2</v>
      </c>
      <c r="L29" s="4">
        <f t="shared" si="2"/>
        <v>0.11764705882352941</v>
      </c>
    </row>
    <row r="30" spans="2:12" x14ac:dyDescent="0.35">
      <c r="B30" s="1" t="s">
        <v>11</v>
      </c>
      <c r="C30"/>
      <c r="D30" s="1">
        <v>3</v>
      </c>
      <c r="H30" s="3"/>
      <c r="I30" s="1" t="s">
        <v>61</v>
      </c>
      <c r="K30" s="1">
        <v>2</v>
      </c>
      <c r="L30" s="4">
        <f t="shared" si="2"/>
        <v>0.11764705882352941</v>
      </c>
    </row>
    <row r="31" spans="2:12" x14ac:dyDescent="0.35">
      <c r="B31" s="1" t="s">
        <v>76</v>
      </c>
      <c r="C31"/>
      <c r="D31" s="1">
        <v>3</v>
      </c>
      <c r="H31" s="3"/>
      <c r="I31" s="1" t="s">
        <v>58</v>
      </c>
      <c r="K31" s="1">
        <v>2</v>
      </c>
      <c r="L31" s="4">
        <f t="shared" si="2"/>
        <v>0.11764705882352941</v>
      </c>
    </row>
    <row r="32" spans="2:12" x14ac:dyDescent="0.35">
      <c r="B32" s="1" t="s">
        <v>12</v>
      </c>
      <c r="C32"/>
      <c r="D32" s="1">
        <v>5</v>
      </c>
      <c r="H32" s="3"/>
      <c r="I32" s="1" t="s">
        <v>60</v>
      </c>
      <c r="K32" s="1">
        <v>4</v>
      </c>
      <c r="L32" s="4">
        <f t="shared" si="2"/>
        <v>0.23529411764705882</v>
      </c>
    </row>
    <row r="33" spans="2:12" x14ac:dyDescent="0.35">
      <c r="B33" s="1" t="s">
        <v>77</v>
      </c>
      <c r="C33"/>
      <c r="D33" s="1">
        <v>5</v>
      </c>
      <c r="H33" s="3"/>
      <c r="I33" s="3"/>
      <c r="K33" t="s">
        <v>8</v>
      </c>
    </row>
    <row r="34" spans="2:12" x14ac:dyDescent="0.35">
      <c r="B34" s="1" t="s">
        <v>13</v>
      </c>
      <c r="C34"/>
      <c r="D34" s="1">
        <v>6</v>
      </c>
      <c r="H34" s="3"/>
      <c r="I34" s="1" t="s">
        <v>22</v>
      </c>
    </row>
    <row r="35" spans="2:12" x14ac:dyDescent="0.35">
      <c r="B35" s="1" t="s">
        <v>78</v>
      </c>
      <c r="C35"/>
      <c r="D35" s="1">
        <v>6</v>
      </c>
      <c r="I35" s="1" t="s">
        <v>64</v>
      </c>
      <c r="K35" s="1">
        <v>1</v>
      </c>
    </row>
    <row r="36" spans="2:12" x14ac:dyDescent="0.35">
      <c r="B36" s="1" t="s">
        <v>79</v>
      </c>
      <c r="C36"/>
      <c r="D36" s="1">
        <v>6</v>
      </c>
      <c r="H36" s="5"/>
      <c r="I36" s="5"/>
      <c r="J36" s="5"/>
      <c r="K36" s="5"/>
      <c r="L36" s="8"/>
    </row>
    <row r="37" spans="2:12" x14ac:dyDescent="0.35">
      <c r="B37" s="1" t="s">
        <v>65</v>
      </c>
      <c r="C37"/>
      <c r="D37" s="1">
        <v>8</v>
      </c>
    </row>
    <row r="38" spans="2:12" ht="18" x14ac:dyDescent="0.4">
      <c r="H38" s="12" t="s">
        <v>21</v>
      </c>
      <c r="I38" s="12" t="s">
        <v>20</v>
      </c>
      <c r="J38" s="13"/>
      <c r="K38" s="12" t="s">
        <v>14</v>
      </c>
      <c r="L38" s="12" t="s">
        <v>3</v>
      </c>
    </row>
    <row r="39" spans="2:12" x14ac:dyDescent="0.35">
      <c r="I39" s="1" t="s">
        <v>55</v>
      </c>
      <c r="K39" s="1"/>
      <c r="L39" s="4">
        <f t="shared" ref="L39:L49" si="3">SUM(K39/23)</f>
        <v>0</v>
      </c>
    </row>
    <row r="40" spans="2:12" x14ac:dyDescent="0.35">
      <c r="I40" s="1" t="s">
        <v>4</v>
      </c>
      <c r="K40" s="1"/>
      <c r="L40" s="4">
        <f t="shared" si="3"/>
        <v>0</v>
      </c>
    </row>
    <row r="41" spans="2:12" x14ac:dyDescent="0.35">
      <c r="I41" s="1" t="s">
        <v>56</v>
      </c>
      <c r="K41" s="1">
        <v>1</v>
      </c>
      <c r="L41" s="4">
        <f t="shared" si="3"/>
        <v>4.3478260869565216E-2</v>
      </c>
    </row>
    <row r="42" spans="2:12" x14ac:dyDescent="0.35">
      <c r="I42" s="1" t="s">
        <v>63</v>
      </c>
      <c r="K42" s="1">
        <v>2</v>
      </c>
      <c r="L42" s="4">
        <f t="shared" si="3"/>
        <v>8.6956521739130432E-2</v>
      </c>
    </row>
    <row r="43" spans="2:12" x14ac:dyDescent="0.35">
      <c r="I43" s="1" t="s">
        <v>7</v>
      </c>
      <c r="K43" s="1">
        <v>2</v>
      </c>
      <c r="L43" s="4">
        <f t="shared" si="3"/>
        <v>8.6956521739130432E-2</v>
      </c>
    </row>
    <row r="44" spans="2:12" x14ac:dyDescent="0.35">
      <c r="I44" s="1" t="s">
        <v>60</v>
      </c>
      <c r="K44" s="1">
        <v>2</v>
      </c>
      <c r="L44" s="4">
        <f t="shared" si="3"/>
        <v>8.6956521739130432E-2</v>
      </c>
    </row>
    <row r="45" spans="2:12" x14ac:dyDescent="0.35">
      <c r="I45" s="1" t="s">
        <v>58</v>
      </c>
      <c r="K45" s="1">
        <v>2</v>
      </c>
      <c r="L45" s="4">
        <f t="shared" si="3"/>
        <v>8.6956521739130432E-2</v>
      </c>
    </row>
    <row r="46" spans="2:12" x14ac:dyDescent="0.35">
      <c r="I46" s="1" t="s">
        <v>62</v>
      </c>
      <c r="K46" s="1">
        <v>3</v>
      </c>
      <c r="L46" s="4">
        <f t="shared" si="3"/>
        <v>0.13043478260869565</v>
      </c>
    </row>
    <row r="47" spans="2:12" x14ac:dyDescent="0.35">
      <c r="I47" s="1" t="s">
        <v>6</v>
      </c>
      <c r="K47" s="1">
        <v>3</v>
      </c>
      <c r="L47" s="4">
        <f t="shared" si="3"/>
        <v>0.13043478260869565</v>
      </c>
    </row>
    <row r="48" spans="2:12" x14ac:dyDescent="0.35">
      <c r="I48" s="1" t="s">
        <v>61</v>
      </c>
      <c r="K48" s="1">
        <v>4</v>
      </c>
      <c r="L48" s="4">
        <f t="shared" si="3"/>
        <v>0.17391304347826086</v>
      </c>
    </row>
    <row r="49" spans="1:14" x14ac:dyDescent="0.35">
      <c r="I49" s="23" t="s">
        <v>57</v>
      </c>
      <c r="K49" s="1">
        <v>4</v>
      </c>
      <c r="L49" s="4">
        <f t="shared" si="3"/>
        <v>0.17391304347826086</v>
      </c>
    </row>
    <row r="50" spans="1:14" x14ac:dyDescent="0.35">
      <c r="K50" t="s">
        <v>8</v>
      </c>
    </row>
    <row r="51" spans="1:14" x14ac:dyDescent="0.35">
      <c r="I51" s="2" t="s">
        <v>15</v>
      </c>
      <c r="K51" s="1" t="s">
        <v>8</v>
      </c>
    </row>
    <row r="52" spans="1:14" x14ac:dyDescent="0.35">
      <c r="I52" s="1" t="s">
        <v>19</v>
      </c>
      <c r="J52" s="1" t="s">
        <v>8</v>
      </c>
      <c r="K52" s="1">
        <v>1</v>
      </c>
    </row>
    <row r="53" spans="1:14" x14ac:dyDescent="0.35">
      <c r="I53" s="1" t="s">
        <v>13</v>
      </c>
      <c r="J53" s="1" t="s">
        <v>8</v>
      </c>
      <c r="K53" s="1">
        <v>1</v>
      </c>
    </row>
    <row r="54" spans="1:14" x14ac:dyDescent="0.35">
      <c r="I54" s="1" t="s">
        <v>79</v>
      </c>
      <c r="J54" s="1" t="s">
        <v>8</v>
      </c>
      <c r="K54" s="1">
        <v>1</v>
      </c>
    </row>
    <row r="55" spans="1:14" x14ac:dyDescent="0.35">
      <c r="I55" s="1" t="s">
        <v>80</v>
      </c>
      <c r="J55" s="1"/>
      <c r="K55" s="1">
        <v>1</v>
      </c>
    </row>
    <row r="56" spans="1:14" x14ac:dyDescent="0.35">
      <c r="I56" s="1"/>
      <c r="J56" s="1"/>
      <c r="K56" s="1"/>
    </row>
    <row r="58" spans="1:14" s="6" customFormat="1" x14ac:dyDescent="0.35">
      <c r="A58" s="9"/>
      <c r="B58" s="9"/>
      <c r="C58" s="9"/>
      <c r="D58" s="9"/>
      <c r="E58" s="10"/>
      <c r="L58" s="7"/>
    </row>
    <row r="60" spans="1:14" s="17" customFormat="1" ht="18" x14ac:dyDescent="0.4">
      <c r="A60" s="14" t="s">
        <v>0</v>
      </c>
      <c r="B60" s="14" t="s">
        <v>23</v>
      </c>
      <c r="C60" s="14" t="s">
        <v>8</v>
      </c>
      <c r="D60" s="14" t="s">
        <v>14</v>
      </c>
      <c r="E60" s="12" t="s">
        <v>3</v>
      </c>
      <c r="F60" s="14"/>
      <c r="G60" s="15"/>
      <c r="H60" s="14" t="s">
        <v>16</v>
      </c>
      <c r="I60" s="14" t="s">
        <v>39</v>
      </c>
      <c r="J60" s="14" t="s">
        <v>8</v>
      </c>
      <c r="K60" s="14" t="s">
        <v>41</v>
      </c>
      <c r="L60" s="12" t="s">
        <v>8</v>
      </c>
      <c r="M60" s="14"/>
      <c r="N60" s="16" t="s">
        <v>8</v>
      </c>
    </row>
    <row r="61" spans="1:14" x14ac:dyDescent="0.35">
      <c r="A61" s="1"/>
      <c r="B61" s="1" t="s">
        <v>24</v>
      </c>
      <c r="C61" s="1" t="s">
        <v>8</v>
      </c>
      <c r="D61" s="1">
        <v>14</v>
      </c>
      <c r="E61" s="11">
        <f>SUM(D61/298)</f>
        <v>4.6979865771812082E-2</v>
      </c>
      <c r="F61" s="1"/>
      <c r="H61" s="1"/>
      <c r="I61" s="1" t="s">
        <v>26</v>
      </c>
      <c r="J61" s="1"/>
      <c r="K61" s="1">
        <v>0</v>
      </c>
      <c r="L61" s="4">
        <f>SUM(K61/20)</f>
        <v>0</v>
      </c>
      <c r="M61" s="1"/>
    </row>
    <row r="62" spans="1:14" x14ac:dyDescent="0.35">
      <c r="A62" s="1"/>
      <c r="B62" s="1" t="s">
        <v>25</v>
      </c>
      <c r="C62" s="1" t="s">
        <v>8</v>
      </c>
      <c r="D62" s="1">
        <v>16</v>
      </c>
      <c r="E62" s="11">
        <f t="shared" ref="E62:E69" si="4">SUM(D62/298)</f>
        <v>5.3691275167785234E-2</v>
      </c>
      <c r="F62" s="1"/>
      <c r="H62" s="1"/>
      <c r="I62" s="1" t="s">
        <v>81</v>
      </c>
      <c r="K62" s="1">
        <v>1</v>
      </c>
      <c r="L62" s="4">
        <f t="shared" ref="L62:L69" si="5">SUM(K62/20)</f>
        <v>0.05</v>
      </c>
      <c r="M62" s="1"/>
    </row>
    <row r="63" spans="1:14" x14ac:dyDescent="0.35">
      <c r="A63" s="1"/>
      <c r="B63" s="1" t="s">
        <v>26</v>
      </c>
      <c r="C63" s="1" t="s">
        <v>8</v>
      </c>
      <c r="D63" s="1">
        <v>21</v>
      </c>
      <c r="E63" s="11">
        <f t="shared" si="4"/>
        <v>7.0469798657718116E-2</v>
      </c>
      <c r="F63" s="1"/>
      <c r="H63" s="1"/>
      <c r="I63" s="1" t="s">
        <v>24</v>
      </c>
      <c r="K63" s="1">
        <v>2</v>
      </c>
      <c r="L63" s="4">
        <f t="shared" si="5"/>
        <v>0.1</v>
      </c>
      <c r="M63" s="1"/>
    </row>
    <row r="64" spans="1:14" x14ac:dyDescent="0.35">
      <c r="A64" s="1"/>
      <c r="B64" s="1" t="s">
        <v>81</v>
      </c>
      <c r="C64" s="1" t="s">
        <v>8</v>
      </c>
      <c r="D64" s="1">
        <v>25</v>
      </c>
      <c r="E64" s="11">
        <f t="shared" si="4"/>
        <v>8.3892617449664433E-2</v>
      </c>
      <c r="F64" s="1"/>
      <c r="H64" s="1"/>
      <c r="I64" s="1" t="s">
        <v>27</v>
      </c>
      <c r="K64" s="1">
        <v>2</v>
      </c>
      <c r="L64" s="4">
        <f t="shared" si="5"/>
        <v>0.1</v>
      </c>
      <c r="M64" s="1"/>
    </row>
    <row r="65" spans="1:14" x14ac:dyDescent="0.35">
      <c r="A65" s="1"/>
      <c r="B65" s="1" t="s">
        <v>27</v>
      </c>
      <c r="C65" s="1" t="s">
        <v>8</v>
      </c>
      <c r="D65" s="1">
        <v>33</v>
      </c>
      <c r="E65" s="11">
        <f t="shared" si="4"/>
        <v>0.11073825503355705</v>
      </c>
      <c r="F65" s="1"/>
      <c r="H65" s="1"/>
      <c r="I65" s="1" t="s">
        <v>82</v>
      </c>
      <c r="K65" s="1">
        <v>2</v>
      </c>
      <c r="L65" s="4">
        <f t="shared" si="5"/>
        <v>0.1</v>
      </c>
      <c r="M65" s="1"/>
    </row>
    <row r="66" spans="1:14" x14ac:dyDescent="0.35">
      <c r="A66" s="1"/>
      <c r="B66" s="1" t="s">
        <v>28</v>
      </c>
      <c r="C66" s="1" t="s">
        <v>8</v>
      </c>
      <c r="D66" s="1">
        <v>34</v>
      </c>
      <c r="E66" s="11">
        <f t="shared" si="4"/>
        <v>0.11409395973154363</v>
      </c>
      <c r="F66" s="1"/>
      <c r="H66" s="1"/>
      <c r="I66" s="1" t="s">
        <v>25</v>
      </c>
      <c r="K66" s="1">
        <v>3</v>
      </c>
      <c r="L66" s="4">
        <f t="shared" si="5"/>
        <v>0.15</v>
      </c>
      <c r="M66" s="1"/>
    </row>
    <row r="67" spans="1:14" x14ac:dyDescent="0.35">
      <c r="A67" s="1"/>
      <c r="B67" s="1" t="s">
        <v>82</v>
      </c>
      <c r="C67" s="1" t="s">
        <v>8</v>
      </c>
      <c r="D67" s="1">
        <v>41</v>
      </c>
      <c r="E67" s="11">
        <f t="shared" si="4"/>
        <v>0.13758389261744966</v>
      </c>
      <c r="F67" s="1"/>
      <c r="H67" s="1"/>
      <c r="I67" s="1" t="s">
        <v>29</v>
      </c>
      <c r="K67" s="1">
        <v>3</v>
      </c>
      <c r="L67" s="4">
        <f t="shared" si="5"/>
        <v>0.15</v>
      </c>
      <c r="M67" s="1"/>
    </row>
    <row r="68" spans="1:14" x14ac:dyDescent="0.35">
      <c r="A68" s="1"/>
      <c r="B68" s="1" t="s">
        <v>29</v>
      </c>
      <c r="C68" s="1" t="s">
        <v>8</v>
      </c>
      <c r="D68" s="1">
        <v>56</v>
      </c>
      <c r="E68" s="11">
        <f t="shared" si="4"/>
        <v>0.18791946308724833</v>
      </c>
      <c r="F68" s="1"/>
      <c r="H68" s="1"/>
      <c r="I68" s="1" t="s">
        <v>30</v>
      </c>
      <c r="K68" s="1">
        <v>3</v>
      </c>
      <c r="L68" s="4">
        <f t="shared" si="5"/>
        <v>0.15</v>
      </c>
      <c r="M68" s="1"/>
    </row>
    <row r="69" spans="1:14" x14ac:dyDescent="0.35">
      <c r="A69" s="1"/>
      <c r="B69" s="1" t="s">
        <v>30</v>
      </c>
      <c r="C69" s="1" t="s">
        <v>8</v>
      </c>
      <c r="D69" s="1">
        <v>58</v>
      </c>
      <c r="E69" s="11">
        <f t="shared" si="4"/>
        <v>0.19463087248322147</v>
      </c>
      <c r="F69" s="1"/>
      <c r="H69" s="1"/>
      <c r="I69" s="1" t="s">
        <v>28</v>
      </c>
      <c r="K69" s="1">
        <v>4</v>
      </c>
      <c r="L69" s="4">
        <f t="shared" si="5"/>
        <v>0.2</v>
      </c>
      <c r="M69" s="1"/>
    </row>
    <row r="70" spans="1:14" x14ac:dyDescent="0.35">
      <c r="A70" s="1"/>
      <c r="B70" s="1"/>
      <c r="C70" s="1"/>
      <c r="D70" s="1" t="s">
        <v>8</v>
      </c>
      <c r="E70" s="11"/>
      <c r="F70" s="1"/>
      <c r="G70" s="8"/>
      <c r="H70" s="1"/>
      <c r="I70" s="1"/>
      <c r="M70" s="1"/>
      <c r="N70" s="7"/>
    </row>
    <row r="71" spans="1:14" x14ac:dyDescent="0.35">
      <c r="A71" s="1"/>
      <c r="B71" s="1"/>
      <c r="C71" s="1"/>
      <c r="D71" s="1"/>
      <c r="F71" s="1"/>
      <c r="G71" s="8"/>
      <c r="H71" s="1" t="s">
        <v>8</v>
      </c>
      <c r="I71" s="1" t="s">
        <v>85</v>
      </c>
      <c r="J71" s="1"/>
      <c r="K71" s="1">
        <v>1</v>
      </c>
      <c r="M71" s="1"/>
      <c r="N71" s="7"/>
    </row>
    <row r="72" spans="1:14" x14ac:dyDescent="0.35">
      <c r="A72" s="1"/>
      <c r="B72" s="1" t="s">
        <v>31</v>
      </c>
      <c r="C72" s="1"/>
      <c r="D72" s="1">
        <v>1</v>
      </c>
      <c r="F72" s="1"/>
      <c r="H72" s="1"/>
      <c r="I72" s="1" t="s">
        <v>88</v>
      </c>
      <c r="J72" s="1"/>
      <c r="K72" s="1">
        <v>1</v>
      </c>
      <c r="M72" s="1"/>
      <c r="N72" s="7"/>
    </row>
    <row r="73" spans="1:14" x14ac:dyDescent="0.35">
      <c r="A73" s="1"/>
      <c r="B73" s="1" t="s">
        <v>83</v>
      </c>
      <c r="C73" s="1"/>
      <c r="D73" s="1">
        <v>1</v>
      </c>
      <c r="F73" s="1"/>
      <c r="H73" s="1"/>
      <c r="I73" s="1" t="s">
        <v>90</v>
      </c>
      <c r="J73" s="1"/>
      <c r="K73" s="1">
        <v>1</v>
      </c>
      <c r="M73" s="1"/>
      <c r="N73" s="7"/>
    </row>
    <row r="74" spans="1:14" x14ac:dyDescent="0.35">
      <c r="A74" s="1"/>
      <c r="B74" s="1" t="s">
        <v>32</v>
      </c>
      <c r="C74" s="1"/>
      <c r="D74" s="1">
        <v>1</v>
      </c>
      <c r="F74" s="1"/>
      <c r="H74" s="1"/>
      <c r="I74" s="1" t="s">
        <v>35</v>
      </c>
      <c r="J74" s="1"/>
      <c r="K74" s="1">
        <v>1</v>
      </c>
      <c r="M74" s="1"/>
      <c r="N74" s="7"/>
    </row>
    <row r="75" spans="1:14" x14ac:dyDescent="0.35">
      <c r="A75" s="1"/>
      <c r="B75" s="1" t="s">
        <v>33</v>
      </c>
      <c r="C75" s="1"/>
      <c r="D75" s="1">
        <v>1</v>
      </c>
      <c r="F75" s="1"/>
      <c r="H75" s="1"/>
      <c r="I75" s="1" t="s">
        <v>91</v>
      </c>
      <c r="J75" s="1"/>
      <c r="K75" s="1">
        <v>1</v>
      </c>
      <c r="M75" s="1"/>
      <c r="N75" s="7"/>
    </row>
    <row r="76" spans="1:14" x14ac:dyDescent="0.35">
      <c r="A76" s="1"/>
      <c r="B76" s="1" t="s">
        <v>84</v>
      </c>
      <c r="C76" s="1"/>
      <c r="D76" s="1">
        <v>2</v>
      </c>
      <c r="F76" s="1"/>
      <c r="H76" s="8"/>
      <c r="I76" s="8"/>
      <c r="J76" s="8"/>
      <c r="K76" s="8"/>
      <c r="L76" s="8"/>
      <c r="M76" s="8"/>
      <c r="N76" s="7"/>
    </row>
    <row r="77" spans="1:14" x14ac:dyDescent="0.35">
      <c r="A77" s="1"/>
      <c r="B77" s="1" t="s">
        <v>85</v>
      </c>
      <c r="C77" s="1"/>
      <c r="D77" s="1">
        <v>2</v>
      </c>
      <c r="F77" s="1"/>
      <c r="H77" s="1"/>
      <c r="I77" s="1"/>
      <c r="J77" s="1"/>
      <c r="K77" s="1"/>
      <c r="M77" s="1"/>
      <c r="N77" s="7"/>
    </row>
    <row r="78" spans="1:14" ht="18" x14ac:dyDescent="0.4">
      <c r="A78" s="1"/>
      <c r="B78" s="1" t="s">
        <v>34</v>
      </c>
      <c r="C78" s="1"/>
      <c r="D78" s="1">
        <v>2</v>
      </c>
      <c r="F78" s="1"/>
      <c r="H78" s="14" t="s">
        <v>18</v>
      </c>
      <c r="I78" s="14" t="s">
        <v>39</v>
      </c>
      <c r="J78" s="14" t="s">
        <v>8</v>
      </c>
      <c r="K78" s="14" t="s">
        <v>42</v>
      </c>
      <c r="L78" s="12" t="s">
        <v>3</v>
      </c>
      <c r="M78" s="1"/>
      <c r="N78" s="10" t="s">
        <v>8</v>
      </c>
    </row>
    <row r="79" spans="1:14" x14ac:dyDescent="0.35">
      <c r="A79" s="1"/>
      <c r="B79" s="1" t="s">
        <v>86</v>
      </c>
      <c r="C79" s="1"/>
      <c r="D79" s="1">
        <v>2</v>
      </c>
      <c r="F79" s="1"/>
      <c r="H79" s="1"/>
      <c r="I79" s="1" t="s">
        <v>26</v>
      </c>
      <c r="K79" s="1"/>
      <c r="L79" s="4">
        <f t="shared" ref="L79:L87" si="6">SUM(K79/15)</f>
        <v>0</v>
      </c>
      <c r="M79" s="1"/>
      <c r="N79" s="7"/>
    </row>
    <row r="80" spans="1:14" x14ac:dyDescent="0.35">
      <c r="A80" s="1"/>
      <c r="B80" s="1" t="s">
        <v>87</v>
      </c>
      <c r="C80" s="1"/>
      <c r="D80" s="1">
        <v>2</v>
      </c>
      <c r="F80" s="1"/>
      <c r="H80" s="1"/>
      <c r="I80" s="1" t="s">
        <v>24</v>
      </c>
      <c r="K80" s="1">
        <v>1</v>
      </c>
      <c r="L80" s="4">
        <f t="shared" si="6"/>
        <v>6.6666666666666666E-2</v>
      </c>
      <c r="M80" s="1"/>
      <c r="N80" s="7"/>
    </row>
    <row r="81" spans="1:14" x14ac:dyDescent="0.35">
      <c r="A81" s="1"/>
      <c r="B81" s="1" t="s">
        <v>35</v>
      </c>
      <c r="C81" s="1" t="s">
        <v>8</v>
      </c>
      <c r="D81" s="1">
        <v>2</v>
      </c>
      <c r="F81" s="1"/>
      <c r="H81" s="1"/>
      <c r="I81" s="1" t="s">
        <v>81</v>
      </c>
      <c r="K81" s="1">
        <v>1</v>
      </c>
      <c r="L81" s="4">
        <f t="shared" si="6"/>
        <v>6.6666666666666666E-2</v>
      </c>
      <c r="M81" s="1"/>
      <c r="N81" s="7"/>
    </row>
    <row r="82" spans="1:14" x14ac:dyDescent="0.35">
      <c r="A82" s="1"/>
      <c r="B82" s="1" t="s">
        <v>36</v>
      </c>
      <c r="C82" s="1"/>
      <c r="D82" s="1">
        <v>3</v>
      </c>
      <c r="F82" s="1"/>
      <c r="H82" s="1"/>
      <c r="I82" s="1" t="s">
        <v>30</v>
      </c>
      <c r="K82" s="1">
        <v>1</v>
      </c>
      <c r="L82" s="4">
        <f t="shared" si="6"/>
        <v>6.6666666666666666E-2</v>
      </c>
      <c r="M82" s="1"/>
      <c r="N82" s="7"/>
    </row>
    <row r="83" spans="1:14" x14ac:dyDescent="0.35">
      <c r="A83" s="1"/>
      <c r="B83" s="1" t="s">
        <v>88</v>
      </c>
      <c r="C83" s="1"/>
      <c r="D83" s="1">
        <v>3</v>
      </c>
      <c r="F83" s="1"/>
      <c r="H83" s="1"/>
      <c r="I83" s="1" t="s">
        <v>25</v>
      </c>
      <c r="K83" s="1">
        <v>2</v>
      </c>
      <c r="L83" s="4">
        <f t="shared" si="6"/>
        <v>0.13333333333333333</v>
      </c>
      <c r="M83" s="1"/>
      <c r="N83" s="7"/>
    </row>
    <row r="84" spans="1:14" x14ac:dyDescent="0.35">
      <c r="A84" s="1"/>
      <c r="B84" s="1" t="s">
        <v>89</v>
      </c>
      <c r="C84" s="1"/>
      <c r="D84" s="1">
        <v>7</v>
      </c>
      <c r="F84" s="1"/>
      <c r="H84" s="1"/>
      <c r="I84" s="1" t="s">
        <v>27</v>
      </c>
      <c r="K84" s="1">
        <v>2</v>
      </c>
      <c r="L84" s="4">
        <f t="shared" si="6"/>
        <v>0.13333333333333333</v>
      </c>
      <c r="M84" s="1"/>
      <c r="N84" s="7"/>
    </row>
    <row r="85" spans="1:14" x14ac:dyDescent="0.35">
      <c r="A85" s="1"/>
      <c r="B85" s="1"/>
      <c r="C85" s="1"/>
      <c r="D85" s="1"/>
      <c r="F85" s="1"/>
      <c r="H85" s="1"/>
      <c r="I85" s="1" t="s">
        <v>28</v>
      </c>
      <c r="K85" s="1">
        <v>2</v>
      </c>
      <c r="L85" s="4">
        <f t="shared" si="6"/>
        <v>0.13333333333333333</v>
      </c>
      <c r="M85" s="1"/>
      <c r="N85" s="7"/>
    </row>
    <row r="86" spans="1:14" x14ac:dyDescent="0.35">
      <c r="H86" s="1"/>
      <c r="I86" s="1" t="s">
        <v>82</v>
      </c>
      <c r="K86" s="1">
        <v>3</v>
      </c>
      <c r="L86" s="4">
        <f t="shared" si="6"/>
        <v>0.2</v>
      </c>
      <c r="M86" s="1"/>
      <c r="N86" s="7"/>
    </row>
    <row r="87" spans="1:14" x14ac:dyDescent="0.35">
      <c r="H87" s="1"/>
      <c r="I87" s="1" t="s">
        <v>29</v>
      </c>
      <c r="K87" s="1">
        <v>3</v>
      </c>
      <c r="L87" s="4">
        <f t="shared" si="6"/>
        <v>0.2</v>
      </c>
      <c r="M87" s="1"/>
      <c r="N87" s="7"/>
    </row>
    <row r="88" spans="1:14" x14ac:dyDescent="0.35">
      <c r="H88" s="1"/>
      <c r="I88" s="1"/>
      <c r="K88" s="1"/>
      <c r="M88" s="1"/>
      <c r="N88" s="7"/>
    </row>
    <row r="89" spans="1:14" x14ac:dyDescent="0.35">
      <c r="H89" s="1"/>
      <c r="I89" s="1" t="s">
        <v>15</v>
      </c>
      <c r="K89" s="1"/>
      <c r="M89" s="1"/>
      <c r="N89" s="7"/>
    </row>
    <row r="90" spans="1:14" x14ac:dyDescent="0.35">
      <c r="H90" s="1"/>
      <c r="I90" s="1" t="s">
        <v>92</v>
      </c>
      <c r="K90" s="1">
        <v>1</v>
      </c>
      <c r="L90" s="1" t="s">
        <v>8</v>
      </c>
      <c r="M90" s="1"/>
      <c r="N90" s="7"/>
    </row>
    <row r="91" spans="1:14" x14ac:dyDescent="0.35">
      <c r="H91" s="1"/>
      <c r="I91" s="1" t="s">
        <v>37</v>
      </c>
      <c r="K91" s="1">
        <v>1</v>
      </c>
      <c r="L91" s="1" t="s">
        <v>8</v>
      </c>
      <c r="M91" s="1"/>
      <c r="N91" s="7"/>
    </row>
    <row r="92" spans="1:14" x14ac:dyDescent="0.35">
      <c r="A92" s="9"/>
      <c r="B92" s="9"/>
      <c r="C92" s="9"/>
      <c r="D92" s="9"/>
      <c r="E92" s="10"/>
      <c r="F92" s="6"/>
      <c r="H92" s="8"/>
      <c r="I92" s="8"/>
      <c r="J92" s="8"/>
      <c r="K92" s="8"/>
      <c r="L92" s="8"/>
      <c r="M92" s="8"/>
      <c r="N92" s="7"/>
    </row>
    <row r="93" spans="1:14" x14ac:dyDescent="0.35">
      <c r="H93" s="1"/>
      <c r="I93" s="1"/>
      <c r="J93" s="1"/>
      <c r="K93" s="1"/>
      <c r="M93" s="1"/>
      <c r="N93" s="10" t="s">
        <v>8</v>
      </c>
    </row>
    <row r="94" spans="1:14" s="17" customFormat="1" ht="18" x14ac:dyDescent="0.4">
      <c r="A94" s="14" t="s">
        <v>0</v>
      </c>
      <c r="B94" s="14" t="s">
        <v>45</v>
      </c>
      <c r="C94" s="13"/>
      <c r="D94" s="14" t="s">
        <v>2</v>
      </c>
      <c r="E94" s="14" t="s">
        <v>3</v>
      </c>
      <c r="F94" s="12" t="s">
        <v>8</v>
      </c>
      <c r="G94" s="15"/>
      <c r="H94" s="14" t="s">
        <v>21</v>
      </c>
      <c r="I94" s="14" t="s">
        <v>40</v>
      </c>
      <c r="J94" s="14" t="s">
        <v>8</v>
      </c>
      <c r="K94" s="14" t="s">
        <v>43</v>
      </c>
      <c r="L94" s="12" t="s">
        <v>3</v>
      </c>
      <c r="M94" s="14"/>
      <c r="N94" s="18"/>
    </row>
    <row r="95" spans="1:14" x14ac:dyDescent="0.35">
      <c r="A95" s="1"/>
      <c r="B95" s="1" t="s">
        <v>46</v>
      </c>
      <c r="D95" s="1">
        <v>5</v>
      </c>
      <c r="E95" s="4">
        <f>SUM(D95/76)</f>
        <v>6.5789473684210523E-2</v>
      </c>
      <c r="H95" s="1"/>
      <c r="I95" s="1" t="s">
        <v>24</v>
      </c>
      <c r="J95" s="1"/>
      <c r="K95" s="1"/>
      <c r="L95" s="4">
        <f t="shared" ref="L95:L103" si="7">SUM(K95/21)</f>
        <v>0</v>
      </c>
      <c r="M95" s="1"/>
    </row>
    <row r="96" spans="1:14" x14ac:dyDescent="0.35">
      <c r="A96" s="1"/>
      <c r="B96" s="1" t="s">
        <v>47</v>
      </c>
      <c r="D96" s="1">
        <v>10</v>
      </c>
      <c r="E96" s="4">
        <f t="shared" ref="E96:E99" si="8">SUM(D96/76)</f>
        <v>0.13157894736842105</v>
      </c>
      <c r="H96" s="1"/>
      <c r="I96" s="1" t="s">
        <v>25</v>
      </c>
      <c r="J96" s="1"/>
      <c r="K96" s="1"/>
      <c r="L96" s="4">
        <f t="shared" si="7"/>
        <v>0</v>
      </c>
      <c r="M96" s="1"/>
    </row>
    <row r="97" spans="1:18" x14ac:dyDescent="0.35">
      <c r="A97" s="1"/>
      <c r="B97" s="1" t="s">
        <v>48</v>
      </c>
      <c r="D97" s="1">
        <v>17</v>
      </c>
      <c r="E97" s="4">
        <f t="shared" si="8"/>
        <v>0.22368421052631579</v>
      </c>
      <c r="H97" s="1"/>
      <c r="I97" s="1" t="s">
        <v>28</v>
      </c>
      <c r="J97" s="1" t="s">
        <v>8</v>
      </c>
      <c r="K97" s="1">
        <v>1</v>
      </c>
      <c r="L97" s="4">
        <f t="shared" si="7"/>
        <v>4.7619047619047616E-2</v>
      </c>
      <c r="M97" s="1"/>
    </row>
    <row r="98" spans="1:18" x14ac:dyDescent="0.35">
      <c r="A98" s="1"/>
      <c r="B98" s="1" t="s">
        <v>49</v>
      </c>
      <c r="D98" s="1">
        <v>19</v>
      </c>
      <c r="E98" s="4">
        <f t="shared" si="8"/>
        <v>0.25</v>
      </c>
      <c r="H98" s="1"/>
      <c r="I98" s="1" t="s">
        <v>81</v>
      </c>
      <c r="J98" s="1" t="s">
        <v>8</v>
      </c>
      <c r="K98" s="1">
        <v>2</v>
      </c>
      <c r="L98" s="4">
        <f t="shared" si="7"/>
        <v>9.5238095238095233E-2</v>
      </c>
      <c r="M98" s="1"/>
    </row>
    <row r="99" spans="1:18" x14ac:dyDescent="0.35">
      <c r="A99" s="1"/>
      <c r="B99" s="1" t="s">
        <v>50</v>
      </c>
      <c r="D99" s="1">
        <v>25</v>
      </c>
      <c r="E99" s="4">
        <f t="shared" si="8"/>
        <v>0.32894736842105265</v>
      </c>
      <c r="H99" s="1"/>
      <c r="I99" s="1" t="s">
        <v>26</v>
      </c>
      <c r="J99" s="1" t="s">
        <v>8</v>
      </c>
      <c r="K99" s="1">
        <v>3</v>
      </c>
      <c r="L99" s="4">
        <f t="shared" si="7"/>
        <v>0.14285714285714285</v>
      </c>
      <c r="M99" s="1"/>
    </row>
    <row r="100" spans="1:18" x14ac:dyDescent="0.35">
      <c r="D100" s="3" t="s">
        <v>8</v>
      </c>
      <c r="H100" s="1"/>
      <c r="I100" s="1" t="s">
        <v>27</v>
      </c>
      <c r="J100" s="1" t="s">
        <v>8</v>
      </c>
      <c r="K100" s="1">
        <v>3</v>
      </c>
      <c r="L100" s="4">
        <f t="shared" si="7"/>
        <v>0.14285714285714285</v>
      </c>
      <c r="M100" s="1"/>
    </row>
    <row r="101" spans="1:18" x14ac:dyDescent="0.35">
      <c r="B101" s="2" t="s">
        <v>22</v>
      </c>
      <c r="H101" s="1"/>
      <c r="I101" s="1" t="s">
        <v>82</v>
      </c>
      <c r="J101" s="1" t="s">
        <v>8</v>
      </c>
      <c r="K101" s="1">
        <v>3</v>
      </c>
      <c r="L101" s="4">
        <f t="shared" si="7"/>
        <v>0.14285714285714285</v>
      </c>
      <c r="M101" s="1"/>
      <c r="N101" s="7"/>
    </row>
    <row r="102" spans="1:18" x14ac:dyDescent="0.35">
      <c r="B102" s="1" t="s">
        <v>51</v>
      </c>
      <c r="C102" s="1"/>
      <c r="D102" s="1">
        <v>1</v>
      </c>
      <c r="H102" s="1"/>
      <c r="I102" s="1" t="s">
        <v>30</v>
      </c>
      <c r="J102" s="1" t="s">
        <v>8</v>
      </c>
      <c r="K102" s="1">
        <v>3</v>
      </c>
      <c r="L102" s="4">
        <f t="shared" si="7"/>
        <v>0.14285714285714285</v>
      </c>
      <c r="M102" s="1"/>
      <c r="N102" s="7"/>
    </row>
    <row r="103" spans="1:18" x14ac:dyDescent="0.35">
      <c r="B103" s="1" t="s">
        <v>25</v>
      </c>
      <c r="C103" s="1"/>
      <c r="D103" s="1">
        <v>1</v>
      </c>
      <c r="H103" s="1"/>
      <c r="I103" s="1" t="s">
        <v>29</v>
      </c>
      <c r="J103" s="1" t="s">
        <v>8</v>
      </c>
      <c r="K103" s="1">
        <v>6</v>
      </c>
      <c r="L103" s="4">
        <f t="shared" si="7"/>
        <v>0.2857142857142857</v>
      </c>
      <c r="M103" s="1"/>
      <c r="N103" s="7"/>
    </row>
    <row r="104" spans="1:18" x14ac:dyDescent="0.35">
      <c r="B104" s="1" t="s">
        <v>52</v>
      </c>
      <c r="C104" s="1"/>
      <c r="D104" s="1">
        <v>2</v>
      </c>
      <c r="H104" s="1"/>
      <c r="I104" s="1"/>
      <c r="J104" s="1"/>
      <c r="K104" s="1"/>
      <c r="M104" s="1"/>
      <c r="N104" s="7"/>
    </row>
    <row r="105" spans="1:18" x14ac:dyDescent="0.35">
      <c r="H105" s="1"/>
      <c r="I105" s="1" t="s">
        <v>15</v>
      </c>
      <c r="J105" s="1"/>
      <c r="K105" s="1"/>
      <c r="M105" s="1"/>
      <c r="N105" s="7"/>
    </row>
    <row r="106" spans="1:18" x14ac:dyDescent="0.35">
      <c r="H106" s="1"/>
      <c r="I106" s="1" t="s">
        <v>44</v>
      </c>
      <c r="J106" s="1"/>
      <c r="K106" s="1">
        <v>2</v>
      </c>
      <c r="M106" s="1"/>
      <c r="N106" s="7"/>
    </row>
    <row r="107" spans="1:18" x14ac:dyDescent="0.35">
      <c r="H107" s="1"/>
      <c r="I107" s="1" t="s">
        <v>85</v>
      </c>
      <c r="J107" s="1"/>
      <c r="K107" s="1">
        <v>1</v>
      </c>
      <c r="M107" s="1"/>
      <c r="N107" s="7"/>
    </row>
    <row r="108" spans="1:18" x14ac:dyDescent="0.35">
      <c r="H108" s="1"/>
      <c r="I108" s="1" t="s">
        <v>38</v>
      </c>
      <c r="J108" s="1"/>
      <c r="K108" s="1">
        <v>1</v>
      </c>
    </row>
    <row r="109" spans="1:18" x14ac:dyDescent="0.35">
      <c r="H109" s="1"/>
      <c r="I109" s="1" t="s">
        <v>86</v>
      </c>
      <c r="J109" s="1"/>
      <c r="K109" s="1">
        <v>1</v>
      </c>
    </row>
    <row r="111" spans="1:18" s="6" customFormat="1" x14ac:dyDescent="0.35">
      <c r="A111" s="9"/>
      <c r="B111" s="9"/>
      <c r="C111" s="9"/>
      <c r="D111" s="9"/>
      <c r="E111" s="10"/>
      <c r="L111" s="7"/>
    </row>
    <row r="112" spans="1:18" x14ac:dyDescent="0.35">
      <c r="H112" s="1"/>
      <c r="J112" s="1"/>
      <c r="K112" s="1"/>
      <c r="M112" s="2"/>
      <c r="N112" s="7"/>
      <c r="O112" s="2" t="s">
        <v>8</v>
      </c>
      <c r="P112" s="1"/>
      <c r="Q112" s="1"/>
      <c r="R112" s="1" t="s">
        <v>8</v>
      </c>
    </row>
    <row r="113" spans="8:18" x14ac:dyDescent="0.35">
      <c r="H113" s="1"/>
      <c r="J113" s="1"/>
      <c r="K113" s="1"/>
      <c r="M113" s="1"/>
      <c r="N113" s="7"/>
      <c r="O113" s="1"/>
      <c r="P113" s="1"/>
      <c r="Q113" s="1"/>
      <c r="R113" s="1" t="s">
        <v>8</v>
      </c>
    </row>
    <row r="114" spans="8:18" x14ac:dyDescent="0.35">
      <c r="H114" s="1"/>
      <c r="J114" s="1"/>
      <c r="K114" s="1"/>
      <c r="M114" s="1"/>
      <c r="N114" s="7"/>
      <c r="O114" s="1"/>
      <c r="P114" s="1"/>
      <c r="Q114" s="1"/>
      <c r="R114" s="1" t="s">
        <v>8</v>
      </c>
    </row>
    <row r="115" spans="8:18" x14ac:dyDescent="0.35">
      <c r="H115" s="1"/>
      <c r="J115" s="1"/>
      <c r="K115" s="1"/>
      <c r="M115" s="1"/>
      <c r="N115" s="7"/>
      <c r="O115" s="1"/>
      <c r="P115" s="1"/>
      <c r="Q115" s="1"/>
      <c r="R115" s="1" t="s">
        <v>8</v>
      </c>
    </row>
    <row r="116" spans="8:18" x14ac:dyDescent="0.35">
      <c r="H116" s="1"/>
      <c r="J116" s="1"/>
      <c r="K116" s="1"/>
      <c r="M116" s="1"/>
      <c r="N116" s="7"/>
      <c r="O116" s="1"/>
      <c r="P116" s="1"/>
      <c r="Q116" s="1"/>
      <c r="R116" s="1" t="s">
        <v>8</v>
      </c>
    </row>
    <row r="117" spans="8:18" x14ac:dyDescent="0.35">
      <c r="H117" s="1"/>
      <c r="J117" s="1"/>
      <c r="K117" s="1"/>
      <c r="M117" s="1"/>
      <c r="N117" s="7"/>
      <c r="O117" s="1" t="s">
        <v>8</v>
      </c>
      <c r="P117" s="1"/>
      <c r="Q117" s="1"/>
      <c r="R117" s="1" t="s">
        <v>8</v>
      </c>
    </row>
    <row r="118" spans="8:18" x14ac:dyDescent="0.35">
      <c r="H118" s="1"/>
      <c r="J118" s="1"/>
      <c r="K118" s="1"/>
      <c r="M118" s="1"/>
      <c r="N118" s="7"/>
      <c r="O118" s="1"/>
      <c r="P118" s="1"/>
      <c r="Q118" s="1"/>
      <c r="R118" s="1"/>
    </row>
    <row r="119" spans="8:18" x14ac:dyDescent="0.35">
      <c r="H119" s="1"/>
      <c r="J119" s="1"/>
      <c r="K119" s="1"/>
      <c r="M119" s="1"/>
      <c r="N119" s="7"/>
      <c r="O119" s="1"/>
      <c r="P119" s="1"/>
      <c r="Q119" s="1"/>
      <c r="R119" s="1"/>
    </row>
    <row r="120" spans="8:18" x14ac:dyDescent="0.35">
      <c r="H120" s="1"/>
      <c r="J120" s="1"/>
      <c r="K120" s="1"/>
      <c r="M120" s="1"/>
      <c r="N120" s="7"/>
      <c r="O120" s="1"/>
      <c r="P120" s="1"/>
      <c r="Q120" s="1"/>
      <c r="R120" s="1"/>
    </row>
    <row r="121" spans="8:18" x14ac:dyDescent="0.35">
      <c r="H121" s="1"/>
      <c r="J121" s="1"/>
      <c r="K121" s="1"/>
      <c r="M121" s="1"/>
      <c r="N121" s="7"/>
      <c r="O121" s="1"/>
      <c r="P121" s="1"/>
      <c r="Q121" s="1"/>
      <c r="R121" s="1"/>
    </row>
  </sheetData>
  <sortState ref="H94:L102">
    <sortCondition ref="L94:L102"/>
  </sortState>
  <mergeCells count="2">
    <mergeCell ref="C1:J1"/>
    <mergeCell ref="D2:J2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Survey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sri3.14man@gmail.com</dc:creator>
  <cp:lastModifiedBy>sri3.14man@gmail.com</cp:lastModifiedBy>
  <dcterms:created xsi:type="dcterms:W3CDTF">2021-03-17T00:25:43Z</dcterms:created>
  <dcterms:modified xsi:type="dcterms:W3CDTF">2021-03-17T05:00:09Z</dcterms:modified>
</cp:coreProperties>
</file>